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8"/>
  <workbookPr/>
  <xr:revisionPtr revIDLastSave="0" documentId="8_{85956735-1F6C-44B4-A80D-F4759639E9C1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6" i="1"/>
  <c r="H7" i="1" s="1"/>
  <c r="G9" i="1"/>
  <c r="G8" i="1"/>
  <c r="G6" i="1"/>
  <c r="G7" i="1" s="1"/>
  <c r="F9" i="1"/>
  <c r="F8" i="1"/>
  <c r="F6" i="1"/>
  <c r="F7" i="1" s="1"/>
  <c r="E9" i="1"/>
  <c r="E8" i="1"/>
  <c r="E6" i="1"/>
  <c r="E7" i="1" s="1"/>
  <c r="D9" i="1"/>
  <c r="D8" i="1"/>
  <c r="D6" i="1"/>
  <c r="D7" i="1" s="1"/>
  <c r="C9" i="1"/>
  <c r="C8" i="1"/>
  <c r="C6" i="1"/>
  <c r="C7" i="1" s="1"/>
  <c r="B9" i="1"/>
  <c r="B8" i="1"/>
  <c r="B6" i="1"/>
  <c r="B7" i="1" s="1"/>
  <c r="H10" i="1" l="1"/>
  <c r="H11" i="1" s="1"/>
  <c r="G10" i="1"/>
  <c r="G11" i="1" s="1"/>
  <c r="B10" i="1"/>
  <c r="B11" i="1" s="1"/>
  <c r="F10" i="1"/>
  <c r="F11" i="1" s="1"/>
  <c r="E10" i="1"/>
  <c r="E11" i="1" s="1"/>
  <c r="D10" i="1"/>
  <c r="D11" i="1" s="1"/>
  <c r="C10" i="1"/>
  <c r="C11" i="1" s="1"/>
  <c r="H13" i="1" l="1"/>
  <c r="H12" i="1"/>
  <c r="G13" i="1"/>
  <c r="G12" i="1"/>
  <c r="B13" i="1"/>
  <c r="B12" i="1"/>
  <c r="F13" i="1"/>
  <c r="F12" i="1"/>
  <c r="E13" i="1"/>
  <c r="E12" i="1"/>
  <c r="D13" i="1"/>
  <c r="D12" i="1"/>
  <c r="C13" i="1"/>
  <c r="C12" i="1"/>
</calcChain>
</file>

<file path=xl/sharedStrings.xml><?xml version="1.0" encoding="utf-8"?>
<sst xmlns="http://schemas.openxmlformats.org/spreadsheetml/2006/main" count="29" uniqueCount="29">
  <si>
    <t>Loan Details</t>
  </si>
  <si>
    <t>Home 1</t>
  </si>
  <si>
    <t>Home 2</t>
  </si>
  <si>
    <t>Home 3</t>
  </si>
  <si>
    <t>Car 1</t>
  </si>
  <si>
    <t>Car 2</t>
  </si>
  <si>
    <t>Car 3</t>
  </si>
  <si>
    <t>Car 4</t>
  </si>
  <si>
    <t>Purchase Amount</t>
  </si>
  <si>
    <t>% down</t>
  </si>
  <si>
    <t>1. Find a car price</t>
  </si>
  <si>
    <t>Annual Interest Rate</t>
  </si>
  <si>
    <t>2. Find a car loan interest rate</t>
  </si>
  <si>
    <t>Term in years</t>
  </si>
  <si>
    <t>3. Decide on % down</t>
  </si>
  <si>
    <t>Down Payment</t>
  </si>
  <si>
    <t>4. Choose a term (3-5 years)</t>
  </si>
  <si>
    <t>Loan Principle</t>
  </si>
  <si>
    <t>Monthly Interest Rate</t>
  </si>
  <si>
    <t>Term in Months</t>
  </si>
  <si>
    <t>Monthly Payment</t>
  </si>
  <si>
    <t>Total Payments</t>
  </si>
  <si>
    <t>Total Interest</t>
  </si>
  <si>
    <t>Total Cost</t>
  </si>
  <si>
    <t>NOTES</t>
  </si>
  <si>
    <t>PMT - payment function</t>
  </si>
  <si>
    <t>rate per payment period</t>
  </si>
  <si>
    <t># of payments</t>
  </si>
  <si>
    <t>present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</si>
</sst>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4" fontId="0" fillId="2" borderId="2" xfId="0" applyNumberFormat="1" applyFill="1" applyBorder="1"/>
    <xf numFmtId="0" fontId="0" fillId="0" borderId="3" xfId="0" applyBorder="1"/>
    <xf numFmtId="10" fontId="0" fillId="2" borderId="4" xfId="0" applyNumberFormat="1" applyFill="1" applyBorder="1"/>
    <xf numFmtId="0" fontId="0" fillId="0" borderId="5" xfId="0" applyBorder="1"/>
    <xf numFmtId="0" fontId="0" fillId="0" borderId="7" xfId="0" applyBorder="1"/>
    <xf numFmtId="164" fontId="0" fillId="0" borderId="2" xfId="0" applyNumberFormat="1" applyBorder="1"/>
    <xf numFmtId="164" fontId="0" fillId="0" borderId="4" xfId="0" applyNumberFormat="1" applyBorder="1"/>
    <xf numFmtId="10" fontId="0" fillId="0" borderId="4" xfId="0" applyNumberFormat="1" applyBorder="1"/>
    <xf numFmtId="0" fontId="0" fillId="0" borderId="4" xfId="0" applyBorder="1"/>
    <xf numFmtId="8" fontId="0" fillId="0" borderId="6" xfId="0" applyNumberFormat="1" applyBorder="1"/>
    <xf numFmtId="0" fontId="0" fillId="0" borderId="8" xfId="0" applyBorder="1"/>
    <xf numFmtId="0" fontId="0" fillId="2" borderId="9" xfId="0" applyFill="1" applyBorder="1"/>
    <xf numFmtId="8" fontId="0" fillId="0" borderId="9" xfId="0" applyNumberFormat="1" applyBorder="1"/>
    <xf numFmtId="8" fontId="0" fillId="0" borderId="2" xfId="0" applyNumberFormat="1" applyBorder="1"/>
    <xf numFmtId="8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K15" sqref="K15"/>
    </sheetView>
  </sheetViews>
  <sheetFormatPr defaultRowHeight="15"/>
  <cols>
    <col min="1" max="1" width="23.85546875" customWidth="1"/>
    <col min="2" max="2" width="16.42578125" customWidth="1"/>
    <col min="3" max="3" width="15" customWidth="1"/>
    <col min="4" max="4" width="14.5703125" customWidth="1"/>
    <col min="5" max="5" width="13.140625" customWidth="1"/>
    <col min="6" max="6" width="13.85546875" customWidth="1"/>
    <col min="7" max="7" width="12.42578125" bestFit="1" customWidth="1"/>
    <col min="8" max="8" width="13.5703125" customWidth="1"/>
  </cols>
  <sheetData>
    <row r="1" spans="1:10">
      <c r="A1" s="6" t="s">
        <v>0</v>
      </c>
      <c r="B1" s="6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10">
      <c r="A2" s="1" t="s">
        <v>8</v>
      </c>
      <c r="B2" s="2">
        <v>312000</v>
      </c>
      <c r="C2" s="2">
        <v>312000</v>
      </c>
      <c r="D2" s="2">
        <v>312000</v>
      </c>
      <c r="E2" s="2">
        <v>554950</v>
      </c>
      <c r="F2" s="2">
        <v>112000</v>
      </c>
      <c r="G2" s="2">
        <v>40000</v>
      </c>
      <c r="H2" s="2">
        <v>40000</v>
      </c>
    </row>
    <row r="3" spans="1:10">
      <c r="A3" s="3" t="s">
        <v>9</v>
      </c>
      <c r="B3" s="4">
        <v>0.2</v>
      </c>
      <c r="C3" s="4">
        <v>0.2</v>
      </c>
      <c r="D3" s="4">
        <v>0.2</v>
      </c>
      <c r="E3" s="4">
        <v>0.2</v>
      </c>
      <c r="F3" s="4">
        <v>0.2</v>
      </c>
      <c r="G3" s="4">
        <v>0.2</v>
      </c>
      <c r="H3" s="4">
        <v>0.2</v>
      </c>
      <c r="J3" t="s">
        <v>10</v>
      </c>
    </row>
    <row r="4" spans="1:10">
      <c r="A4" s="3" t="s">
        <v>11</v>
      </c>
      <c r="B4" s="4">
        <v>6.3500000000000001E-2</v>
      </c>
      <c r="C4" s="4">
        <v>0.06</v>
      </c>
      <c r="D4" s="4">
        <v>6.3500000000000001E-2</v>
      </c>
      <c r="E4" s="4">
        <v>5.3999999999999999E-2</v>
      </c>
      <c r="F4" s="4">
        <v>5.3999999999999999E-2</v>
      </c>
      <c r="G4" s="4">
        <v>5.4399999999999997E-2</v>
      </c>
      <c r="H4" s="4">
        <v>5.3999999999999999E-2</v>
      </c>
      <c r="J4" t="s">
        <v>12</v>
      </c>
    </row>
    <row r="5" spans="1:10">
      <c r="A5" s="12" t="s">
        <v>13</v>
      </c>
      <c r="B5" s="13">
        <v>30</v>
      </c>
      <c r="C5" s="13">
        <v>30</v>
      </c>
      <c r="D5" s="13">
        <v>20</v>
      </c>
      <c r="E5" s="13">
        <v>3</v>
      </c>
      <c r="F5" s="13">
        <v>3</v>
      </c>
      <c r="G5" s="13">
        <v>3</v>
      </c>
      <c r="H5" s="13">
        <v>5</v>
      </c>
      <c r="J5" t="s">
        <v>14</v>
      </c>
    </row>
    <row r="6" spans="1:10">
      <c r="A6" s="1" t="s">
        <v>15</v>
      </c>
      <c r="B6" s="7">
        <f>B3*B2</f>
        <v>62400</v>
      </c>
      <c r="C6" s="7">
        <f>C3*C2</f>
        <v>62400</v>
      </c>
      <c r="D6" s="7">
        <f>D3*D2</f>
        <v>62400</v>
      </c>
      <c r="E6" s="7">
        <f>E3*E2</f>
        <v>110990</v>
      </c>
      <c r="F6" s="7">
        <f>F3*F2</f>
        <v>22400</v>
      </c>
      <c r="G6" s="7">
        <f>G3*G2</f>
        <v>8000</v>
      </c>
      <c r="H6" s="7">
        <f>H3*H2</f>
        <v>8000</v>
      </c>
      <c r="J6" t="s">
        <v>16</v>
      </c>
    </row>
    <row r="7" spans="1:10">
      <c r="A7" s="3" t="s">
        <v>17</v>
      </c>
      <c r="B7" s="8">
        <f>B2-B6</f>
        <v>249600</v>
      </c>
      <c r="C7" s="8">
        <f>C2-C6</f>
        <v>249600</v>
      </c>
      <c r="D7" s="8">
        <f>D2-D6</f>
        <v>249600</v>
      </c>
      <c r="E7" s="8">
        <f>E2-E6</f>
        <v>443960</v>
      </c>
      <c r="F7" s="8">
        <f>F2-F6</f>
        <v>89600</v>
      </c>
      <c r="G7" s="8">
        <f>G2-G6</f>
        <v>32000</v>
      </c>
      <c r="H7" s="8">
        <f>H2-H6</f>
        <v>32000</v>
      </c>
    </row>
    <row r="8" spans="1:10">
      <c r="A8" s="3" t="s">
        <v>18</v>
      </c>
      <c r="B8" s="9">
        <f>B4/12</f>
        <v>5.2916666666666667E-3</v>
      </c>
      <c r="C8" s="9">
        <f>C4/12</f>
        <v>5.0000000000000001E-3</v>
      </c>
      <c r="D8" s="9">
        <f>D4/12</f>
        <v>5.2916666666666667E-3</v>
      </c>
      <c r="E8" s="9">
        <f>E4/12</f>
        <v>4.4999999999999997E-3</v>
      </c>
      <c r="F8" s="9">
        <f>F4/12</f>
        <v>4.4999999999999997E-3</v>
      </c>
      <c r="G8" s="9">
        <f>G4/12</f>
        <v>4.5333333333333328E-3</v>
      </c>
      <c r="H8" s="9">
        <f>H4/12</f>
        <v>4.4999999999999997E-3</v>
      </c>
    </row>
    <row r="9" spans="1:10">
      <c r="A9" s="3" t="s">
        <v>19</v>
      </c>
      <c r="B9" s="10">
        <f>12*B5</f>
        <v>360</v>
      </c>
      <c r="C9" s="10">
        <f>12*C5</f>
        <v>360</v>
      </c>
      <c r="D9" s="10">
        <f>12*D5</f>
        <v>240</v>
      </c>
      <c r="E9" s="10">
        <f>12*E5</f>
        <v>36</v>
      </c>
      <c r="F9" s="10">
        <f>12*F5</f>
        <v>36</v>
      </c>
      <c r="G9" s="10">
        <f>12*G5</f>
        <v>36</v>
      </c>
      <c r="H9" s="10">
        <f>12*H5</f>
        <v>60</v>
      </c>
    </row>
    <row r="10" spans="1:10">
      <c r="A10" s="12" t="s">
        <v>20</v>
      </c>
      <c r="B10" s="14">
        <f>-PMT(B8, B9, B7)</f>
        <v>1553.1003208139794</v>
      </c>
      <c r="C10" s="14">
        <f>-PMT(C8, C9, C7)</f>
        <v>1496.4781107812698</v>
      </c>
      <c r="D10" s="14">
        <f>-PMT(D8, D9, D7)</f>
        <v>1838.9742844782647</v>
      </c>
      <c r="E10" s="14">
        <f>-PMT(E8, E9, E7)</f>
        <v>13385.757315514955</v>
      </c>
      <c r="F10" s="14">
        <f>-PMT(F8, F9, F7)</f>
        <v>2701.5133243313358</v>
      </c>
      <c r="G10" s="14">
        <f>-PMT(G8, G9, G7)</f>
        <v>965.40309707900781</v>
      </c>
      <c r="H10" s="14">
        <f>-PMT(H8, H9, H7)</f>
        <v>609.76126372653061</v>
      </c>
    </row>
    <row r="11" spans="1:10">
      <c r="A11" s="1" t="s">
        <v>21</v>
      </c>
      <c r="B11" s="15">
        <f>B10*B9</f>
        <v>559116.11549303262</v>
      </c>
      <c r="C11" s="15">
        <f>C10*C9</f>
        <v>538732.11988125718</v>
      </c>
      <c r="D11" s="15">
        <f>D10*D9</f>
        <v>441353.82827478356</v>
      </c>
      <c r="E11" s="15">
        <f>E10*E9</f>
        <v>481887.26335853839</v>
      </c>
      <c r="F11" s="15">
        <f>F10*F9</f>
        <v>97254.479675928087</v>
      </c>
      <c r="G11" s="15">
        <f>G10*G9</f>
        <v>34754.511494844279</v>
      </c>
      <c r="H11" s="15">
        <f>H10*H9</f>
        <v>36585.675823591839</v>
      </c>
    </row>
    <row r="12" spans="1:10">
      <c r="A12" s="3" t="s">
        <v>22</v>
      </c>
      <c r="B12" s="16">
        <f>B11-B7</f>
        <v>309516.11549303262</v>
      </c>
      <c r="C12" s="16">
        <f>C11-C7</f>
        <v>289132.11988125718</v>
      </c>
      <c r="D12" s="16">
        <f>D11-D7</f>
        <v>191753.82827478356</v>
      </c>
      <c r="E12" s="16">
        <f>E11-E7</f>
        <v>37927.263358538388</v>
      </c>
      <c r="F12" s="16">
        <f>F11-F7</f>
        <v>7654.4796759280871</v>
      </c>
      <c r="G12" s="16">
        <f>G11-G7</f>
        <v>2754.5114948442788</v>
      </c>
      <c r="H12" s="16">
        <f>H11-H7</f>
        <v>4585.6758235918387</v>
      </c>
    </row>
    <row r="13" spans="1:10">
      <c r="A13" s="5" t="s">
        <v>23</v>
      </c>
      <c r="B13" s="11">
        <f>B11+B6</f>
        <v>621516.11549303262</v>
      </c>
      <c r="C13" s="11">
        <f>C11+C6</f>
        <v>601132.11988125718</v>
      </c>
      <c r="D13" s="11">
        <f>D11+D6</f>
        <v>503753.82827478356</v>
      </c>
      <c r="E13" s="11">
        <f>E11+E6</f>
        <v>592877.26335853839</v>
      </c>
      <c r="F13" s="11">
        <f>F11+F6</f>
        <v>119654.47967592809</v>
      </c>
      <c r="G13" s="11">
        <f>G11+G6</f>
        <v>42754.511494844279</v>
      </c>
      <c r="H13" s="11">
        <f>H11+H6</f>
        <v>44585.675823591839</v>
      </c>
    </row>
    <row r="14" spans="1:10">
      <c r="E14" t="s">
        <v>24</v>
      </c>
    </row>
    <row r="15" spans="1:10">
      <c r="E15" t="s">
        <v>25</v>
      </c>
    </row>
    <row r="16" spans="1:10">
      <c r="E16" t="s">
        <v>26</v>
      </c>
    </row>
    <row r="17" spans="5:5">
      <c r="E17" t="s">
        <v>27</v>
      </c>
    </row>
    <row r="18" spans="5:5">
      <c r="E1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2025-09-19T13:59:04Z</dcterms:created>
  <dcterms:modified xsi:type="dcterms:W3CDTF">2025-09-22T13:34:16Z</dcterms:modified>
  <cp:category/>
  <cp:contentStatus/>
</cp:coreProperties>
</file>